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emcho\Desktop\TPS Treasurer's Reports\"/>
    </mc:Choice>
  </mc:AlternateContent>
  <bookViews>
    <workbookView xWindow="29500" yWindow="0" windowWidth="16610" windowHeight="9430"/>
  </bookViews>
  <sheets>
    <sheet name="Sheet1" sheetId="1" r:id="rId1"/>
  </sheets>
  <definedNames>
    <definedName name="_xlnm.Print_Area" localSheetId="0">Sheet1!$A$1:$H$45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G26" i="1"/>
  <c r="G27" i="1"/>
  <c r="G28" i="1"/>
  <c r="G29" i="1"/>
  <c r="G30" i="1"/>
  <c r="G9" i="1" l="1"/>
  <c r="G34" i="1" l="1"/>
  <c r="D38" i="1" l="1"/>
  <c r="G21" i="1"/>
  <c r="G24" i="1" l="1"/>
  <c r="G33" i="1" l="1"/>
  <c r="B38" i="1" l="1"/>
  <c r="G8" i="1" l="1"/>
  <c r="G32" i="1" l="1"/>
  <c r="G16" i="1" l="1"/>
  <c r="G10" i="1"/>
  <c r="F38" i="1" l="1"/>
  <c r="E38" i="1"/>
  <c r="D18" i="1"/>
  <c r="D41" i="1" s="1"/>
  <c r="C38" i="1"/>
  <c r="G23" i="1"/>
  <c r="G38" i="1" l="1"/>
  <c r="G22" i="1"/>
  <c r="G12" i="1" l="1"/>
  <c r="G13" i="1" l="1"/>
  <c r="G35" i="1" l="1"/>
  <c r="G31" i="1"/>
  <c r="G14" i="1"/>
  <c r="G11" i="1"/>
  <c r="G7" i="1"/>
  <c r="G5" i="1" l="1"/>
  <c r="G15" i="1" l="1"/>
  <c r="F18" i="1" l="1"/>
  <c r="E18" i="1"/>
  <c r="G36" i="1"/>
  <c r="E41" i="1" l="1"/>
  <c r="C18" i="1"/>
  <c r="C41" i="1" l="1"/>
  <c r="G18" i="1" l="1"/>
  <c r="G41" i="1" l="1"/>
  <c r="B18" i="1"/>
  <c r="B41" i="1" s="1"/>
  <c r="F41" i="1"/>
</calcChain>
</file>

<file path=xl/sharedStrings.xml><?xml version="1.0" encoding="utf-8"?>
<sst xmlns="http://schemas.openxmlformats.org/spreadsheetml/2006/main" count="65" uniqueCount="64">
  <si>
    <t>Tucson Pastel Society</t>
  </si>
  <si>
    <t>Income</t>
  </si>
  <si>
    <t>General</t>
  </si>
  <si>
    <t>Workshops</t>
  </si>
  <si>
    <t>Total</t>
  </si>
  <si>
    <t>Expenses</t>
  </si>
  <si>
    <t>Beginning Balance</t>
  </si>
  <si>
    <t>Notes</t>
  </si>
  <si>
    <t xml:space="preserve">     Total Income</t>
  </si>
  <si>
    <t>Building Ren</t>
  </si>
  <si>
    <t xml:space="preserve">  Membership/Ck/Cash/PP</t>
  </si>
  <si>
    <t xml:space="preserve">  Building - City of Tucson</t>
  </si>
  <si>
    <t xml:space="preserve">  Building - Tucson Electric</t>
  </si>
  <si>
    <t xml:space="preserve">  Rent for Building</t>
  </si>
  <si>
    <t xml:space="preserve">     Total Expenses</t>
  </si>
  <si>
    <t>Bi-Monthly Weed &amp; Yard Cleanup</t>
  </si>
  <si>
    <t>Cost of Business</t>
  </si>
  <si>
    <t>Show Funds</t>
  </si>
  <si>
    <t>Water, Sewer, Trash</t>
  </si>
  <si>
    <t xml:space="preserve">  Processing Fees</t>
  </si>
  <si>
    <t xml:space="preserve">  Donations</t>
  </si>
  <si>
    <t xml:space="preserve">     Total Amounts</t>
  </si>
  <si>
    <t>Renewals &amp; New Members</t>
  </si>
  <si>
    <t xml:space="preserve">  50/50 Raffle</t>
  </si>
  <si>
    <t xml:space="preserve">  Millions for Tucson</t>
  </si>
  <si>
    <t xml:space="preserve">Building </t>
  </si>
  <si>
    <t xml:space="preserve">  Giving Fund</t>
  </si>
  <si>
    <t>PayPal</t>
  </si>
  <si>
    <t xml:space="preserve">  Sal's Lawn &amp; Yare Maint.</t>
  </si>
  <si>
    <t xml:space="preserve">  Workshop Income</t>
  </si>
  <si>
    <t>Nancy Pollak Workshop</t>
  </si>
  <si>
    <t xml:space="preserve">  Sale of Donated Items</t>
  </si>
  <si>
    <t>Electricity Bill</t>
  </si>
  <si>
    <t xml:space="preserve">  Program</t>
  </si>
  <si>
    <t xml:space="preserve">  Winter Charity Show</t>
  </si>
  <si>
    <t>Sale of Paintings</t>
  </si>
  <si>
    <t xml:space="preserve">  Wells Fargo Credit Card</t>
  </si>
  <si>
    <t xml:space="preserve">  Quantum Fiber</t>
  </si>
  <si>
    <t>Internet</t>
  </si>
  <si>
    <t>Lighting, Porch &amp; Fence Purchases</t>
  </si>
  <si>
    <t>Member Donations</t>
  </si>
  <si>
    <t xml:space="preserve">  Charity Show Sold Paintings</t>
  </si>
  <si>
    <t xml:space="preserve">  Juried Show Fee</t>
  </si>
  <si>
    <t>Amerind Show</t>
  </si>
  <si>
    <t>L. Pollak</t>
  </si>
  <si>
    <t xml:space="preserve">  Days Inn &amp; Suites</t>
  </si>
  <si>
    <t xml:space="preserve">  IAPPS</t>
  </si>
  <si>
    <t>Dues</t>
  </si>
  <si>
    <t>Patricia Duncan</t>
  </si>
  <si>
    <t>Commission on 16 paintings total</t>
  </si>
  <si>
    <t>AVAk, M. Milstead, &amp; L.Pollak Workshop</t>
  </si>
  <si>
    <t xml:space="preserve">  Hamption Court </t>
  </si>
  <si>
    <t>L. Pollak: 3 nights</t>
  </si>
  <si>
    <t>L. Pollak: 1 night</t>
  </si>
  <si>
    <t xml:space="preserve">  Teaching Fee</t>
  </si>
  <si>
    <t>L. Pollak Workshop</t>
  </si>
  <si>
    <t xml:space="preserve">  Incidentals</t>
  </si>
  <si>
    <t>L. Pollak: Per Diem, Shipping, Materials</t>
  </si>
  <si>
    <t xml:space="preserve">  Transportation to Tucson</t>
  </si>
  <si>
    <t>L. Pollak: Flight, Ins., Airport Transport</t>
  </si>
  <si>
    <t xml:space="preserve">  Car Rental</t>
  </si>
  <si>
    <t>L. Pollak: Car Rental &amp; Gas</t>
  </si>
  <si>
    <t>From Jim Click and Ticket Sales</t>
  </si>
  <si>
    <t>Financial Report from February 26, 2024 to March 25,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</si>
</sst>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3" fillId="0" borderId="1" xfId="0" applyFont="1" applyBorder="1"/>
    <xf numFmtId="0" fontId="0" fillId="0" borderId="1" xfId="0" applyFill="1" applyBorder="1" applyAlignment="1">
      <alignment horizontal="center"/>
    </xf>
    <xf numFmtId="0" fontId="6" fillId="0" borderId="1" xfId="0" applyFont="1" applyBorder="1"/>
    <xf numFmtId="164" fontId="0" fillId="0" borderId="1" xfId="0" applyNumberFormat="1" applyBorder="1"/>
    <xf numFmtId="44" fontId="0" fillId="0" borderId="0" xfId="1" applyFont="1"/>
    <xf numFmtId="8" fontId="6" fillId="0" borderId="1" xfId="0" applyNumberFormat="1" applyFont="1" applyBorder="1"/>
    <xf numFmtId="8" fontId="0" fillId="0" borderId="1" xfId="0" applyNumberFormat="1" applyBorder="1"/>
    <xf numFmtId="164" fontId="6" fillId="0" borderId="1" xfId="0" applyNumberFormat="1" applyFont="1" applyBorder="1"/>
    <xf numFmtId="164" fontId="0" fillId="0" borderId="0" xfId="0" applyNumberFormat="1"/>
    <xf numFmtId="164" fontId="6" fillId="0" borderId="1" xfId="0" applyNumberFormat="1" applyFont="1" applyBorder="1" applyAlignment="1">
      <alignment horizontal="left"/>
    </xf>
    <xf numFmtId="164" fontId="7" fillId="0" borderId="1" xfId="0" applyNumberFormat="1" applyFont="1" applyBorder="1"/>
    <xf numFmtId="44" fontId="0" fillId="0" borderId="1" xfId="1" applyFont="1" applyBorder="1" applyAlignment="1">
      <alignment horizontal="center"/>
    </xf>
    <xf numFmtId="44" fontId="0" fillId="0" borderId="1" xfId="1" applyFont="1" applyBorder="1"/>
    <xf numFmtId="44" fontId="6" fillId="0" borderId="1" xfId="1" applyFont="1" applyBorder="1"/>
    <xf numFmtId="0" fontId="5" fillId="0" borderId="1" xfId="0" applyFont="1" applyBorder="1"/>
    <xf numFmtId="0" fontId="8" fillId="0" borderId="1" xfId="0" applyFont="1" applyFill="1" applyBorder="1"/>
    <xf numFmtId="164" fontId="5" fillId="0" borderId="1" xfId="0" applyNumberFormat="1" applyFont="1" applyBorder="1" applyAlignment="1">
      <alignment horizontal="left"/>
    </xf>
    <xf numFmtId="0" fontId="0" fillId="0" borderId="2" xfId="0" applyBorder="1"/>
    <xf numFmtId="44" fontId="5" fillId="0" borderId="1" xfId="1" applyFont="1" applyBorder="1"/>
    <xf numFmtId="8" fontId="9" fillId="0" borderId="1" xfId="1" applyNumberFormat="1" applyFont="1" applyBorder="1"/>
    <xf numFmtId="164" fontId="5" fillId="0" borderId="1" xfId="0" applyNumberFormat="1" applyFont="1" applyBorder="1"/>
    <xf numFmtId="164" fontId="9" fillId="0" borderId="1" xfId="0" applyNumberFormat="1" applyFont="1" applyBorder="1"/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/>
    <xf numFmtId="0" fontId="1" fillId="0" borderId="2" xfId="0" applyFont="1" applyFill="1" applyBorder="1"/>
    <xf numFmtId="14" fontId="1" fillId="0" borderId="2" xfId="0" applyNumberFormat="1" applyFont="1" applyFill="1" applyBorder="1"/>
    <xf numFmtId="164" fontId="1" fillId="0" borderId="1" xfId="0" applyNumberFormat="1" applyFont="1" applyBorder="1"/>
    <xf numFmtId="0" fontId="1" fillId="0" borderId="0" xfId="0" applyFont="1"/>
    <xf numFmtId="44" fontId="1" fillId="0" borderId="0" xfId="1" applyFont="1"/>
    <xf numFmtId="8" fontId="1" fillId="0" borderId="1" xfId="0" applyNumberFormat="1" applyFont="1" applyBorder="1"/>
    <xf numFmtId="8" fontId="1" fillId="0" borderId="0" xfId="1" applyNumberFormat="1" applyFont="1"/>
    <xf numFmtId="0" fontId="0" fillId="0" borderId="0" xfId="0" applyBorder="1" applyAlignment="1">
      <alignment horizontal="left"/>
    </xf>
    <xf numFmtId="0" fontId="9" fillId="0" borderId="0" xfId="0" applyFont="1" applyBorder="1"/>
    <xf numFmtId="0" fontId="1" fillId="0" borderId="3" xfId="0" applyFont="1" applyFill="1" applyBorder="1"/>
    <xf numFmtId="44" fontId="0" fillId="0" borderId="1" xfId="1" applyFont="1" applyBorder="1" applyAlignment="1">
      <alignment horizontal="right"/>
    </xf>
    <xf numFmtId="0" fontId="1" fillId="0" borderId="2" xfId="0" applyFont="1" applyBorder="1"/>
    <xf numFmtId="14" fontId="9" fillId="0" borderId="0" xfId="0" applyNumberFormat="1" applyFont="1"/>
    <xf numFmtId="0" fontId="1" fillId="0" borderId="3" xfId="0" applyFont="1" applyBorder="1"/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="89" zoomScaleNormal="89" workbookViewId="0">
      <selection activeCell="A2" sqref="A2:G2"/>
    </sheetView>
  </sheetViews>
  <sheetFormatPr defaultRowHeight="12.5" x14ac:dyDescent="0.25"/>
  <cols>
    <col min="1" max="1" width="25.90625" customWidth="1"/>
    <col min="2" max="2" width="11.54296875" customWidth="1"/>
    <col min="3" max="3" width="12.54296875" customWidth="1"/>
    <col min="4" max="4" width="11.453125" customWidth="1"/>
    <col min="5" max="6" width="11.36328125" style="9" customWidth="1"/>
    <col min="7" max="7" width="12.6328125" style="1" customWidth="1"/>
    <col min="8" max="8" width="34.6328125" style="1" customWidth="1"/>
    <col min="9" max="9" width="9.08984375" customWidth="1"/>
  </cols>
  <sheetData>
    <row r="1" spans="1:9" ht="15.5" x14ac:dyDescent="0.35">
      <c r="A1" s="44" t="s">
        <v>0</v>
      </c>
      <c r="B1" s="44"/>
      <c r="C1" s="44"/>
      <c r="D1" s="44"/>
      <c r="E1" s="44"/>
      <c r="F1" s="44"/>
      <c r="G1" s="44"/>
      <c r="H1" s="2"/>
    </row>
    <row r="2" spans="1:9" x14ac:dyDescent="0.25">
      <c r="A2" s="45" t="s">
        <v>63</v>
      </c>
      <c r="B2" s="46"/>
      <c r="C2" s="46"/>
      <c r="D2" s="46"/>
      <c r="E2" s="46"/>
      <c r="F2" s="46"/>
      <c r="G2" s="46"/>
      <c r="H2" s="2"/>
    </row>
    <row r="3" spans="1:9" x14ac:dyDescent="0.25">
      <c r="A3" s="2"/>
      <c r="B3" s="3" t="s">
        <v>2</v>
      </c>
      <c r="C3" s="3" t="s">
        <v>3</v>
      </c>
      <c r="D3" s="3" t="s">
        <v>25</v>
      </c>
      <c r="E3" s="16" t="s">
        <v>9</v>
      </c>
      <c r="F3" s="16" t="s">
        <v>17</v>
      </c>
      <c r="G3" s="3" t="s">
        <v>4</v>
      </c>
      <c r="H3" s="6" t="s">
        <v>7</v>
      </c>
    </row>
    <row r="4" spans="1:9" x14ac:dyDescent="0.25">
      <c r="A4" s="2"/>
      <c r="B4" s="3"/>
      <c r="C4" s="3"/>
      <c r="D4" s="3"/>
      <c r="E4" s="16"/>
      <c r="F4" s="16"/>
      <c r="G4" s="8"/>
      <c r="H4" s="14"/>
    </row>
    <row r="5" spans="1:9" x14ac:dyDescent="0.25">
      <c r="A5" s="2" t="s">
        <v>6</v>
      </c>
      <c r="B5" s="8">
        <v>5211.76</v>
      </c>
      <c r="C5" s="8">
        <v>15024.26</v>
      </c>
      <c r="D5" s="24">
        <v>-2284.5100000000002</v>
      </c>
      <c r="E5" s="34">
        <v>5553.33</v>
      </c>
      <c r="F5" s="36">
        <v>350.3</v>
      </c>
      <c r="G5" s="8">
        <f>SUM(B5:F5)</f>
        <v>23855.140000000003</v>
      </c>
      <c r="H5" s="21"/>
      <c r="I5" s="13"/>
    </row>
    <row r="6" spans="1:9" x14ac:dyDescent="0.25">
      <c r="A6" s="5" t="s">
        <v>1</v>
      </c>
      <c r="B6" s="8"/>
      <c r="C6" s="8"/>
      <c r="D6" s="8"/>
      <c r="E6" s="17"/>
      <c r="F6" s="17"/>
      <c r="G6" s="8"/>
      <c r="H6" s="2"/>
    </row>
    <row r="7" spans="1:9" x14ac:dyDescent="0.25">
      <c r="A7" s="7" t="s">
        <v>10</v>
      </c>
      <c r="B7" s="8">
        <v>480</v>
      </c>
      <c r="C7" s="8"/>
      <c r="D7" s="8"/>
      <c r="E7" s="17"/>
      <c r="F7" s="17"/>
      <c r="G7" s="8">
        <f t="shared" ref="G7:G15" si="0">SUM(B7:F7)</f>
        <v>480</v>
      </c>
      <c r="H7" s="28" t="s">
        <v>22</v>
      </c>
    </row>
    <row r="8" spans="1:9" x14ac:dyDescent="0.25">
      <c r="A8" s="28" t="s">
        <v>34</v>
      </c>
      <c r="B8" s="8"/>
      <c r="C8" s="8"/>
      <c r="D8" s="8"/>
      <c r="E8" s="17">
        <v>395</v>
      </c>
      <c r="F8" s="17"/>
      <c r="G8" s="8">
        <f>SUM(B8:F8)</f>
        <v>395</v>
      </c>
      <c r="H8" s="41" t="s">
        <v>35</v>
      </c>
    </row>
    <row r="9" spans="1:9" x14ac:dyDescent="0.25">
      <c r="A9" s="28" t="s">
        <v>42</v>
      </c>
      <c r="B9" s="8"/>
      <c r="C9" s="8"/>
      <c r="D9" s="8"/>
      <c r="E9" s="17"/>
      <c r="F9" s="17">
        <v>35</v>
      </c>
      <c r="G9" s="8">
        <f>SUM(F9)</f>
        <v>35</v>
      </c>
      <c r="H9" s="41" t="s">
        <v>43</v>
      </c>
    </row>
    <row r="10" spans="1:9" x14ac:dyDescent="0.25">
      <c r="A10" s="28" t="s">
        <v>29</v>
      </c>
      <c r="B10" s="8"/>
      <c r="C10" s="8">
        <v>750</v>
      </c>
      <c r="D10" s="8"/>
      <c r="E10" s="17"/>
      <c r="F10" s="17"/>
      <c r="G10" s="8">
        <f>SUM(B10:F10)</f>
        <v>750</v>
      </c>
      <c r="H10" s="41" t="s">
        <v>30</v>
      </c>
    </row>
    <row r="11" spans="1:9" x14ac:dyDescent="0.25">
      <c r="A11" s="28" t="s">
        <v>13</v>
      </c>
      <c r="B11" s="8"/>
      <c r="C11" s="8"/>
      <c r="D11" s="8">
        <v>1150</v>
      </c>
      <c r="E11" s="23"/>
      <c r="F11" s="23"/>
      <c r="G11" s="8">
        <f t="shared" si="0"/>
        <v>1150</v>
      </c>
      <c r="H11" s="30" t="s">
        <v>50</v>
      </c>
    </row>
    <row r="12" spans="1:9" x14ac:dyDescent="0.25">
      <c r="A12" s="28" t="s">
        <v>20</v>
      </c>
      <c r="C12" s="8"/>
      <c r="D12" s="8"/>
      <c r="E12" s="17">
        <v>3037.5</v>
      </c>
      <c r="F12" s="17"/>
      <c r="G12" s="8">
        <f>SUM(B12:F12)</f>
        <v>3037.5</v>
      </c>
      <c r="H12" s="31" t="s">
        <v>40</v>
      </c>
    </row>
    <row r="13" spans="1:9" x14ac:dyDescent="0.25">
      <c r="A13" s="28" t="s">
        <v>26</v>
      </c>
      <c r="C13" s="8"/>
      <c r="D13" s="8"/>
      <c r="E13" s="17"/>
      <c r="F13" s="17"/>
      <c r="G13" s="8">
        <f>SUM(B13:F13)</f>
        <v>0</v>
      </c>
      <c r="H13" s="31" t="s">
        <v>27</v>
      </c>
    </row>
    <row r="14" spans="1:9" x14ac:dyDescent="0.25">
      <c r="A14" s="28" t="s">
        <v>23</v>
      </c>
      <c r="C14" s="8"/>
      <c r="D14" s="8"/>
      <c r="E14" s="17">
        <v>23.5</v>
      </c>
      <c r="F14" s="17"/>
      <c r="G14" s="8">
        <f t="shared" si="0"/>
        <v>23.5</v>
      </c>
      <c r="H14" s="31"/>
    </row>
    <row r="15" spans="1:9" x14ac:dyDescent="0.25">
      <c r="A15" s="28" t="s">
        <v>24</v>
      </c>
      <c r="C15" s="8"/>
      <c r="D15" s="8"/>
      <c r="E15" s="40">
        <v>830</v>
      </c>
      <c r="F15" s="17"/>
      <c r="G15" s="8">
        <f t="shared" si="0"/>
        <v>830</v>
      </c>
      <c r="H15" s="31" t="s">
        <v>62</v>
      </c>
    </row>
    <row r="16" spans="1:9" x14ac:dyDescent="0.25">
      <c r="A16" s="28" t="s">
        <v>31</v>
      </c>
      <c r="C16" s="8"/>
      <c r="D16" s="8"/>
      <c r="E16" s="40">
        <v>109</v>
      </c>
      <c r="F16" s="17"/>
      <c r="G16" s="8">
        <f>SUM(B16:F16)</f>
        <v>109</v>
      </c>
      <c r="H16" s="31"/>
    </row>
    <row r="17" spans="1:8" x14ac:dyDescent="0.25">
      <c r="A17" s="2"/>
      <c r="B17" s="2"/>
      <c r="C17" s="8"/>
      <c r="D17" s="2"/>
      <c r="E17" s="17"/>
      <c r="F17" s="17"/>
      <c r="G17" s="8"/>
      <c r="H17" s="22"/>
    </row>
    <row r="18" spans="1:8" x14ac:dyDescent="0.25">
      <c r="A18" s="2" t="s">
        <v>8</v>
      </c>
      <c r="B18" s="32">
        <f t="shared" ref="B18:G18" si="1">SUM(B7:B17)</f>
        <v>480</v>
      </c>
      <c r="C18" s="8">
        <f t="shared" si="1"/>
        <v>750</v>
      </c>
      <c r="D18" s="8">
        <f t="shared" si="1"/>
        <v>1150</v>
      </c>
      <c r="E18" s="8">
        <f t="shared" si="1"/>
        <v>4395</v>
      </c>
      <c r="F18" s="8">
        <f t="shared" si="1"/>
        <v>35</v>
      </c>
      <c r="G18" s="15">
        <f t="shared" si="1"/>
        <v>6810</v>
      </c>
      <c r="H18" s="35"/>
    </row>
    <row r="19" spans="1:8" x14ac:dyDescent="0.25">
      <c r="A19" s="2"/>
      <c r="B19" s="8"/>
      <c r="C19" s="8"/>
      <c r="D19" s="8"/>
      <c r="E19" s="8"/>
      <c r="F19" s="8"/>
      <c r="G19" s="15"/>
      <c r="H19" s="11"/>
    </row>
    <row r="20" spans="1:8" x14ac:dyDescent="0.25">
      <c r="A20" s="5" t="s">
        <v>5</v>
      </c>
      <c r="B20" s="4"/>
      <c r="C20" s="8"/>
      <c r="D20" s="4"/>
      <c r="E20" s="17"/>
      <c r="F20" s="17"/>
      <c r="G20" s="4"/>
      <c r="H20" s="2"/>
    </row>
    <row r="21" spans="1:8" x14ac:dyDescent="0.25">
      <c r="A21" s="28" t="s">
        <v>37</v>
      </c>
      <c r="B21" s="4"/>
      <c r="C21" s="8"/>
      <c r="D21" s="4">
        <v>50</v>
      </c>
      <c r="E21" s="17"/>
      <c r="F21" s="17"/>
      <c r="G21" s="4">
        <f>SUM(B21:F21)</f>
        <v>50</v>
      </c>
      <c r="H21" s="2" t="s">
        <v>38</v>
      </c>
    </row>
    <row r="22" spans="1:8" x14ac:dyDescent="0.25">
      <c r="A22" s="28" t="s">
        <v>36</v>
      </c>
      <c r="B22" s="4"/>
      <c r="C22" s="8"/>
      <c r="D22" s="8"/>
      <c r="E22" s="17">
        <v>42.26</v>
      </c>
      <c r="F22" s="17"/>
      <c r="G22" s="8">
        <f>SUM(B22:F22)</f>
        <v>42.26</v>
      </c>
      <c r="H22" s="2" t="s">
        <v>39</v>
      </c>
    </row>
    <row r="23" spans="1:8" x14ac:dyDescent="0.25">
      <c r="A23" s="28" t="s">
        <v>41</v>
      </c>
      <c r="B23" s="4"/>
      <c r="C23" s="8"/>
      <c r="D23" s="8"/>
      <c r="E23" s="17">
        <v>936</v>
      </c>
      <c r="F23" s="17"/>
      <c r="G23" s="8">
        <f>SUM(B23:F23)</f>
        <v>936</v>
      </c>
      <c r="H23" s="2" t="s">
        <v>49</v>
      </c>
    </row>
    <row r="24" spans="1:8" x14ac:dyDescent="0.25">
      <c r="A24" s="28" t="s">
        <v>45</v>
      </c>
      <c r="B24" s="4"/>
      <c r="C24" s="8">
        <v>163.93</v>
      </c>
      <c r="D24" s="8"/>
      <c r="E24" s="17"/>
      <c r="F24" s="17"/>
      <c r="G24" s="8">
        <f>SUM(B24:F24)</f>
        <v>163.93</v>
      </c>
      <c r="H24" s="2" t="s">
        <v>53</v>
      </c>
    </row>
    <row r="25" spans="1:8" x14ac:dyDescent="0.25">
      <c r="A25" s="28" t="s">
        <v>51</v>
      </c>
      <c r="B25" s="4"/>
      <c r="C25" s="8">
        <v>491.79</v>
      </c>
      <c r="D25" s="8"/>
      <c r="E25" s="17"/>
      <c r="F25" s="17"/>
      <c r="G25" s="8">
        <f t="shared" ref="G25:G30" si="2">SUM(C25:F25)</f>
        <v>491.79</v>
      </c>
      <c r="H25" s="2" t="s">
        <v>52</v>
      </c>
    </row>
    <row r="26" spans="1:8" x14ac:dyDescent="0.25">
      <c r="A26" s="28" t="s">
        <v>56</v>
      </c>
      <c r="B26" s="4"/>
      <c r="C26" s="8">
        <v>193.17</v>
      </c>
      <c r="D26" s="8"/>
      <c r="E26" s="17"/>
      <c r="F26" s="17"/>
      <c r="G26" s="8">
        <f t="shared" si="2"/>
        <v>193.17</v>
      </c>
      <c r="H26" s="2" t="s">
        <v>57</v>
      </c>
    </row>
    <row r="27" spans="1:8" x14ac:dyDescent="0.25">
      <c r="A27" s="28" t="s">
        <v>58</v>
      </c>
      <c r="B27" s="4"/>
      <c r="C27" s="8">
        <v>962.2</v>
      </c>
      <c r="D27" s="8"/>
      <c r="E27" s="17"/>
      <c r="F27" s="17"/>
      <c r="G27" s="8">
        <f t="shared" si="2"/>
        <v>962.2</v>
      </c>
      <c r="H27" s="2" t="s">
        <v>59</v>
      </c>
    </row>
    <row r="28" spans="1:8" x14ac:dyDescent="0.25">
      <c r="A28" s="28" t="s">
        <v>60</v>
      </c>
      <c r="B28" s="4"/>
      <c r="C28" s="8">
        <v>116.52</v>
      </c>
      <c r="D28" s="8"/>
      <c r="E28" s="17"/>
      <c r="F28" s="17"/>
      <c r="G28" s="8">
        <f t="shared" si="2"/>
        <v>116.52</v>
      </c>
      <c r="H28" s="2" t="s">
        <v>61</v>
      </c>
    </row>
    <row r="29" spans="1:8" x14ac:dyDescent="0.25">
      <c r="A29" s="28" t="s">
        <v>54</v>
      </c>
      <c r="B29" s="4"/>
      <c r="C29" s="8">
        <v>3900</v>
      </c>
      <c r="D29" s="8"/>
      <c r="E29" s="17"/>
      <c r="F29" s="17"/>
      <c r="G29" s="8">
        <f t="shared" si="2"/>
        <v>3900</v>
      </c>
      <c r="H29" s="2" t="s">
        <v>55</v>
      </c>
    </row>
    <row r="30" spans="1:8" x14ac:dyDescent="0.25">
      <c r="A30" s="28" t="s">
        <v>13</v>
      </c>
      <c r="B30" s="4"/>
      <c r="C30" s="8">
        <v>300</v>
      </c>
      <c r="D30" s="8"/>
      <c r="E30" s="17"/>
      <c r="F30" s="17"/>
      <c r="G30" s="8">
        <f t="shared" si="2"/>
        <v>300</v>
      </c>
      <c r="H30" s="2" t="s">
        <v>44</v>
      </c>
    </row>
    <row r="31" spans="1:8" x14ac:dyDescent="0.25">
      <c r="A31" s="28" t="s">
        <v>11</v>
      </c>
      <c r="B31" s="12"/>
      <c r="C31" s="12"/>
      <c r="D31" s="32">
        <v>58.18</v>
      </c>
      <c r="E31" s="18"/>
      <c r="F31" s="18"/>
      <c r="G31" s="12">
        <f t="shared" ref="G31" si="3">SUM(B31:F31)</f>
        <v>58.18</v>
      </c>
      <c r="H31" s="27" t="s">
        <v>18</v>
      </c>
    </row>
    <row r="32" spans="1:8" x14ac:dyDescent="0.25">
      <c r="A32" s="7" t="s">
        <v>12</v>
      </c>
      <c r="B32" s="12"/>
      <c r="C32" s="12"/>
      <c r="D32" s="25">
        <v>108.52</v>
      </c>
      <c r="E32" s="23"/>
      <c r="F32" s="23"/>
      <c r="G32" s="12">
        <f>SUM(B32:F32)</f>
        <v>108.52</v>
      </c>
      <c r="H32" s="27" t="s">
        <v>32</v>
      </c>
    </row>
    <row r="33" spans="1:9" x14ac:dyDescent="0.25">
      <c r="A33" s="43" t="s">
        <v>33</v>
      </c>
      <c r="B33" s="12">
        <v>75</v>
      </c>
      <c r="C33" s="12"/>
      <c r="D33" s="25"/>
      <c r="E33" s="23"/>
      <c r="F33" s="23"/>
      <c r="G33" s="12">
        <f>SUM(B33:F33)</f>
        <v>75</v>
      </c>
      <c r="H33" s="27" t="s">
        <v>48</v>
      </c>
    </row>
    <row r="34" spans="1:9" x14ac:dyDescent="0.25">
      <c r="A34" s="43" t="s">
        <v>46</v>
      </c>
      <c r="B34" s="12">
        <v>150</v>
      </c>
      <c r="C34" s="12"/>
      <c r="D34" s="25"/>
      <c r="E34" s="23"/>
      <c r="F34" s="23"/>
      <c r="G34" s="12">
        <f>SUM(B34:F34)</f>
        <v>150</v>
      </c>
      <c r="H34" s="27" t="s">
        <v>47</v>
      </c>
    </row>
    <row r="35" spans="1:9" x14ac:dyDescent="0.25">
      <c r="A35" s="39" t="s">
        <v>28</v>
      </c>
      <c r="B35" s="8"/>
      <c r="C35" s="12"/>
      <c r="D35" s="8"/>
      <c r="E35" s="17"/>
      <c r="F35" s="17"/>
      <c r="G35" s="12">
        <f>SUM(B35:F35)</f>
        <v>0</v>
      </c>
      <c r="H35" s="29" t="s">
        <v>15</v>
      </c>
    </row>
    <row r="36" spans="1:9" x14ac:dyDescent="0.25">
      <c r="A36" s="28" t="s">
        <v>19</v>
      </c>
      <c r="B36" s="8">
        <v>21.8</v>
      </c>
      <c r="C36" s="12">
        <v>22.6</v>
      </c>
      <c r="D36" s="8">
        <v>26.04</v>
      </c>
      <c r="E36" s="40">
        <v>6.85</v>
      </c>
      <c r="F36" s="17">
        <v>1.71</v>
      </c>
      <c r="G36" s="12">
        <f>SUM(B36:F36)</f>
        <v>78.999999999999986</v>
      </c>
      <c r="H36" s="29" t="s">
        <v>16</v>
      </c>
    </row>
    <row r="37" spans="1:9" x14ac:dyDescent="0.25">
      <c r="A37" s="28"/>
      <c r="B37" s="8"/>
      <c r="C37" s="12"/>
      <c r="D37" s="8"/>
      <c r="E37" s="17"/>
      <c r="F37" s="17"/>
      <c r="G37" s="12"/>
      <c r="H37" s="29"/>
    </row>
    <row r="38" spans="1:9" x14ac:dyDescent="0.25">
      <c r="A38" s="28" t="s">
        <v>14</v>
      </c>
      <c r="B38" s="8">
        <f>SUM(B22:B37)</f>
        <v>246.8</v>
      </c>
      <c r="C38" s="8">
        <f>SUM(C22:C36)</f>
        <v>6150.2100000000009</v>
      </c>
      <c r="D38" s="8">
        <f>SUM(D21:D37)</f>
        <v>242.73999999999998</v>
      </c>
      <c r="E38" s="8">
        <f>SUM(E22:E36)</f>
        <v>985.11</v>
      </c>
      <c r="F38" s="8">
        <f>SUM(F22:F36)</f>
        <v>1.71</v>
      </c>
      <c r="G38" s="15">
        <f>SUM(B38:F38)</f>
        <v>7626.5700000000006</v>
      </c>
      <c r="H38" s="29"/>
    </row>
    <row r="39" spans="1:9" x14ac:dyDescent="0.25">
      <c r="B39" s="8"/>
      <c r="C39" s="8"/>
      <c r="D39" s="8"/>
      <c r="E39" s="8"/>
      <c r="F39" s="8"/>
      <c r="G39" s="15"/>
      <c r="H39" s="20"/>
    </row>
    <row r="40" spans="1:9" x14ac:dyDescent="0.25">
      <c r="A40" s="19"/>
      <c r="B40" s="8"/>
      <c r="D40" s="26"/>
      <c r="E40" s="17"/>
      <c r="F40" s="17"/>
      <c r="G40" s="15"/>
      <c r="H40" s="10"/>
    </row>
    <row r="41" spans="1:9" x14ac:dyDescent="0.25">
      <c r="A41" s="28" t="s">
        <v>21</v>
      </c>
      <c r="B41" s="8">
        <f t="shared" ref="B41:G41" si="4">B5+B18-B38</f>
        <v>5444.96</v>
      </c>
      <c r="C41" s="8">
        <f t="shared" si="4"/>
        <v>9624.0499999999993</v>
      </c>
      <c r="D41" s="26">
        <f t="shared" si="4"/>
        <v>-1377.2500000000002</v>
      </c>
      <c r="E41" s="8">
        <f t="shared" si="4"/>
        <v>8963.2199999999993</v>
      </c>
      <c r="F41" s="8">
        <f t="shared" si="4"/>
        <v>383.59000000000003</v>
      </c>
      <c r="G41" s="15">
        <f t="shared" si="4"/>
        <v>23038.570000000003</v>
      </c>
      <c r="H41" s="7"/>
      <c r="I41" s="13"/>
    </row>
    <row r="42" spans="1:9" x14ac:dyDescent="0.25">
      <c r="A42" s="19"/>
      <c r="B42" s="8"/>
      <c r="C42" s="8"/>
      <c r="D42" s="2"/>
      <c r="E42" s="8"/>
      <c r="F42" s="8"/>
      <c r="G42" s="15"/>
      <c r="H42" s="7"/>
      <c r="I42" s="13"/>
    </row>
    <row r="43" spans="1:9" x14ac:dyDescent="0.25">
      <c r="A43" s="28"/>
      <c r="B43" s="8"/>
      <c r="C43" s="8"/>
      <c r="D43" s="26"/>
      <c r="E43" s="8"/>
      <c r="F43" s="8"/>
      <c r="G43" s="15"/>
      <c r="H43" s="7"/>
      <c r="I43" s="13"/>
    </row>
    <row r="44" spans="1:9" x14ac:dyDescent="0.25">
      <c r="A44" s="19"/>
      <c r="B44" s="2"/>
      <c r="C44" s="2"/>
      <c r="E44" s="17"/>
      <c r="F44" s="17"/>
      <c r="G44" s="2"/>
      <c r="H44" s="2"/>
    </row>
    <row r="45" spans="1:9" x14ac:dyDescent="0.25">
      <c r="B45" s="8"/>
      <c r="C45" s="8"/>
      <c r="E45" s="8"/>
      <c r="F45" s="8"/>
      <c r="G45" s="15"/>
      <c r="H45" s="7"/>
      <c r="I45" s="13"/>
    </row>
    <row r="46" spans="1:9" x14ac:dyDescent="0.25">
      <c r="A46" s="42"/>
    </row>
    <row r="47" spans="1:9" x14ac:dyDescent="0.25">
      <c r="A47" s="33"/>
    </row>
    <row r="49" spans="7:7" x14ac:dyDescent="0.25">
      <c r="G49" s="37"/>
    </row>
    <row r="50" spans="7:7" x14ac:dyDescent="0.25">
      <c r="G50" s="38"/>
    </row>
    <row r="54" spans="7:7" x14ac:dyDescent="0.25">
      <c r="G54" s="15"/>
    </row>
  </sheetData>
  <mergeCells count="2">
    <mergeCell ref="A1:G1"/>
    <mergeCell ref="A2:G2"/>
  </mergeCells>
  <phoneticPr fontId="2" type="noConversion"/>
  <printOptions headings="1" gridLines="1"/>
  <pageMargins left="0.7" right="0.7" top="0.75" bottom="0.75" header="0.3" footer="0.3"/>
  <pageSetup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</dc:creator>
  <cp:lastModifiedBy>Ellen Cholski</cp:lastModifiedBy>
  <cp:lastPrinted>2024-03-24T23:59:54Z</cp:lastPrinted>
  <dcterms:created xsi:type="dcterms:W3CDTF">2015-04-15T19:31:55Z</dcterms:created>
  <dcterms:modified xsi:type="dcterms:W3CDTF">2024-03-27T00:10:13Z</dcterms:modified>
</cp:coreProperties>
</file>